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80" windowWidth="15600" windowHeight="921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Sheet1!$A$1:$S$43</definedName>
  </definedNames>
  <calcPr calcId="145621"/>
</workbook>
</file>

<file path=xl/calcChain.xml><?xml version="1.0" encoding="utf-8"?>
<calcChain xmlns="http://schemas.openxmlformats.org/spreadsheetml/2006/main">
  <c r="F10" i="1" l="1"/>
  <c r="H10" i="1"/>
  <c r="J10" i="1"/>
  <c r="L10" i="1"/>
  <c r="L7" i="1"/>
  <c r="J7" i="1"/>
  <c r="H7" i="1"/>
  <c r="F7" i="1"/>
  <c r="Z13" i="1" l="1"/>
  <c r="AA13" i="1"/>
  <c r="AB13" i="1"/>
  <c r="AC13" i="1"/>
  <c r="AD13" i="1"/>
  <c r="AE13" i="1"/>
  <c r="AF13" i="1"/>
  <c r="AG13" i="1"/>
  <c r="Y13" i="1"/>
  <c r="M7" i="1"/>
  <c r="AG10" i="1" s="1"/>
  <c r="K7" i="1"/>
  <c r="AE10" i="1" s="1"/>
  <c r="I7" i="1"/>
  <c r="AC10" i="1" s="1"/>
  <c r="G7" i="1"/>
  <c r="AA10" i="1" s="1"/>
  <c r="E7" i="1"/>
  <c r="Y10" i="1" s="1"/>
  <c r="D7" i="1"/>
  <c r="W10" i="1" s="1"/>
  <c r="C7" i="1"/>
  <c r="AF10" i="1"/>
  <c r="AD10" i="1"/>
  <c r="AB10" i="1"/>
  <c r="Z10" i="1"/>
  <c r="M10" i="1"/>
  <c r="AG11" i="1" s="1"/>
  <c r="K10" i="1"/>
  <c r="AE11" i="1" s="1"/>
  <c r="I10" i="1"/>
  <c r="AC11" i="1" s="1"/>
  <c r="G10" i="1"/>
  <c r="AA11" i="1" s="1"/>
  <c r="AF11" i="1"/>
  <c r="AD11" i="1"/>
  <c r="AB11" i="1"/>
  <c r="Z11" i="1"/>
  <c r="U10" i="1" l="1"/>
  <c r="G15" i="1"/>
  <c r="E10" i="1"/>
  <c r="Y11" i="1" s="1"/>
  <c r="D10" i="1"/>
  <c r="W11" i="1" s="1"/>
  <c r="C10" i="1"/>
  <c r="U11" i="1" l="1"/>
  <c r="G16" i="1"/>
  <c r="G14" i="1" s="1"/>
  <c r="G17" i="1" l="1"/>
</calcChain>
</file>

<file path=xl/sharedStrings.xml><?xml version="1.0" encoding="utf-8"?>
<sst xmlns="http://schemas.openxmlformats.org/spreadsheetml/2006/main" count="76" uniqueCount="54">
  <si>
    <t>[Hz]</t>
  </si>
  <si>
    <t>1k</t>
  </si>
  <si>
    <t>1,5k</t>
  </si>
  <si>
    <t>2k</t>
  </si>
  <si>
    <t>3k</t>
  </si>
  <si>
    <t>4k</t>
  </si>
  <si>
    <t>6k</t>
  </si>
  <si>
    <t>8k</t>
  </si>
  <si>
    <t>Complete HP</t>
  </si>
  <si>
    <t>Partial HP</t>
  </si>
  <si>
    <t>Minimal HP</t>
  </si>
  <si>
    <t>Loss of hearing</t>
  </si>
  <si>
    <t>HL =</t>
  </si>
  <si>
    <t>[dB]</t>
  </si>
  <si>
    <t>[%]</t>
  </si>
  <si>
    <t>PTApreop =</t>
  </si>
  <si>
    <t>PTApost =</t>
  </si>
  <si>
    <t>Max. testing level</t>
  </si>
  <si>
    <t xml:space="preserve">AT Preop </t>
  </si>
  <si>
    <t xml:space="preserve">AT Postop </t>
  </si>
  <si>
    <t>Sum (AT125preop + AT250preop + AT500preop + AT750preop + AT1kpreop +AT1,5kpreop + AT2kpreop + AT3kpreop + AT4kpreop + AT6kpreop + AT8kpreop)/11</t>
  </si>
  <si>
    <t xml:space="preserve">PTApost - PTApre </t>
  </si>
  <si>
    <t>Sum (AT125post + AT250post + AT500post + AT750post + AT1kpost +AT1,5kpost + AT2kpost + AT3kpost + AT4kpost + AT6kpost + AT8kpost)/11</t>
  </si>
  <si>
    <t>Legend:</t>
  </si>
  <si>
    <t xml:space="preserve">PTAmdh = </t>
  </si>
  <si>
    <t>mdh</t>
  </si>
  <si>
    <r>
      <rPr>
        <b/>
        <sz val="9"/>
        <color theme="1"/>
        <rFont val="Calibri"/>
        <family val="2"/>
        <scheme val="minor"/>
      </rPr>
      <t xml:space="preserve">PTApreop </t>
    </r>
    <r>
      <rPr>
        <sz val="9"/>
        <color theme="1"/>
        <rFont val="Calibri"/>
        <family val="2"/>
        <scheme val="minor"/>
      </rPr>
      <t xml:space="preserve">= </t>
    </r>
  </si>
  <si>
    <r>
      <rPr>
        <b/>
        <sz val="9"/>
        <color theme="1"/>
        <rFont val="Calibri"/>
        <family val="2"/>
        <scheme val="minor"/>
      </rPr>
      <t>PTApost</t>
    </r>
    <r>
      <rPr>
        <sz val="9"/>
        <color theme="1"/>
        <rFont val="Calibri"/>
        <family val="2"/>
        <scheme val="minor"/>
      </rPr>
      <t xml:space="preserve"> =</t>
    </r>
  </si>
  <si>
    <r>
      <rPr>
        <b/>
        <sz val="9"/>
        <color theme="1"/>
        <rFont val="Calibri"/>
        <family val="2"/>
        <scheme val="minor"/>
      </rPr>
      <t>HL =</t>
    </r>
    <r>
      <rPr>
        <sz val="9"/>
        <color theme="1"/>
        <rFont val="Calibri"/>
        <family val="2"/>
        <scheme val="minor"/>
      </rPr>
      <t xml:space="preserve"> </t>
    </r>
  </si>
  <si>
    <t>Evaluation</t>
  </si>
  <si>
    <t xml:space="preserve">Please fill in testing results into the grey cells! </t>
  </si>
  <si>
    <t>Classification independent from initial hearing</t>
  </si>
  <si>
    <t xml:space="preserve">It does not say if patient has functional hearing or not </t>
  </si>
  <si>
    <t>Qualitative classification (distinguishes subjects with good hearing vs. poor hearing)</t>
  </si>
  <si>
    <t>One number gives you qualitative information on residual hearing</t>
  </si>
  <si>
    <t>Gives you an exact difference on how much volume in % of hearing you lost after surgery</t>
  </si>
  <si>
    <t>Classification is scaled to the preoperative audiogram</t>
  </si>
  <si>
    <t>Classification for all HI patients (PTA: 0 -120dB)</t>
  </si>
  <si>
    <t>Intended to classify Hearing Preservation after surgical intervention</t>
  </si>
  <si>
    <r>
      <t>S</t>
    </r>
    <r>
      <rPr>
        <b/>
        <sz val="14"/>
        <color theme="1"/>
        <rFont val="Calibri"/>
        <family val="2"/>
        <scheme val="minor"/>
      </rPr>
      <t xml:space="preserve"> =</t>
    </r>
  </si>
  <si>
    <t>S = [1-((PTApost-PTApre)/(PTAmdh-PTApre))]*100 [%]</t>
  </si>
  <si>
    <t>S</t>
  </si>
  <si>
    <t xml:space="preserve">mdh </t>
  </si>
  <si>
    <t>Maximal detectable hearing measurable up to:</t>
  </si>
  <si>
    <t xml:space="preserve">No detectable hearing          </t>
  </si>
  <si>
    <t>75 - 100 %</t>
  </si>
  <si>
    <t>25 - 75 %</t>
  </si>
  <si>
    <t>Hearing preserved (postop) in [%]</t>
  </si>
  <si>
    <t>Hearing Preservation, Calculation in [%]</t>
  </si>
  <si>
    <t>1 - 25 %</t>
  </si>
  <si>
    <t>Patient:</t>
  </si>
  <si>
    <t>Side of Ear:</t>
  </si>
  <si>
    <t>optional</t>
  </si>
  <si>
    <t>Sum (mdh125 + mdh250 + mdh500 + mdh750 + mdh1k + mdh1,5k + mdh2k + mdh3k + mdh4k + mdh6k + mdh8k)/11 = 110 dB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</si>
</sst>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u/>
      <sz val="2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darkDown">
        <fgColor theme="0"/>
        <bgColor rgb="FF92D050"/>
      </patternFill>
    </fill>
    <fill>
      <patternFill patternType="solid">
        <fgColor theme="0"/>
        <bgColor indexed="64"/>
      </patternFill>
    </fill>
    <fill>
      <patternFill patternType="darkDown">
        <fgColor theme="0"/>
        <bgColor theme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6E6E6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0" fontId="0" fillId="0" borderId="0" xfId="0" applyBorder="1"/>
    <xf numFmtId="0" fontId="0" fillId="0" borderId="0" xfId="0" applyFont="1" applyBorder="1" applyAlignment="1"/>
    <xf numFmtId="0" fontId="4" fillId="0" borderId="3" xfId="0" applyFont="1" applyBorder="1"/>
    <xf numFmtId="0" fontId="4" fillId="0" borderId="1" xfId="0" applyFont="1" applyBorder="1" applyAlignment="1">
      <alignment horizontal="center"/>
    </xf>
    <xf numFmtId="0" fontId="3" fillId="0" borderId="2" xfId="0" applyFont="1" applyBorder="1" applyAlignment="1"/>
    <xf numFmtId="0" fontId="4" fillId="0" borderId="2" xfId="0" applyFont="1" applyBorder="1" applyAlignment="1"/>
    <xf numFmtId="0" fontId="4" fillId="0" borderId="14" xfId="0" applyFont="1" applyBorder="1"/>
    <xf numFmtId="0" fontId="4" fillId="0" borderId="15" xfId="0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0" fillId="2" borderId="4" xfId="0" applyFont="1" applyFill="1" applyBorder="1" applyProtection="1">
      <protection locked="0"/>
    </xf>
    <xf numFmtId="0" fontId="5" fillId="0" borderId="16" xfId="0" applyFont="1" applyBorder="1"/>
    <xf numFmtId="0" fontId="5" fillId="0" borderId="8" xfId="0" applyFont="1" applyBorder="1"/>
    <xf numFmtId="0" fontId="5" fillId="0" borderId="9" xfId="0" applyFont="1" applyBorder="1"/>
    <xf numFmtId="0" fontId="5" fillId="0" borderId="13" xfId="0" applyFont="1" applyBorder="1"/>
    <xf numFmtId="0" fontId="5" fillId="0" borderId="11" xfId="0" applyFont="1" applyBorder="1"/>
    <xf numFmtId="0" fontId="5" fillId="0" borderId="21" xfId="0" applyFont="1" applyBorder="1"/>
    <xf numFmtId="0" fontId="6" fillId="0" borderId="0" xfId="0" applyFont="1" applyFill="1" applyAlignment="1"/>
    <xf numFmtId="0" fontId="4" fillId="3" borderId="22" xfId="0" applyFont="1" applyFill="1" applyBorder="1" applyAlignment="1">
      <alignment horizontal="left"/>
    </xf>
    <xf numFmtId="0" fontId="4" fillId="3" borderId="23" xfId="0" applyFont="1" applyFill="1" applyBorder="1" applyAlignment="1">
      <alignment horizontal="left"/>
    </xf>
    <xf numFmtId="0" fontId="4" fillId="6" borderId="24" xfId="0" applyFont="1" applyFill="1" applyBorder="1" applyAlignment="1">
      <alignment horizontal="left"/>
    </xf>
    <xf numFmtId="0" fontId="4" fillId="6" borderId="25" xfId="0" applyFont="1" applyFill="1" applyBorder="1" applyAlignment="1">
      <alignment horizontal="left"/>
    </xf>
    <xf numFmtId="0" fontId="4" fillId="5" borderId="24" xfId="0" applyFont="1" applyFill="1" applyBorder="1" applyAlignment="1">
      <alignment horizontal="left"/>
    </xf>
    <xf numFmtId="0" fontId="4" fillId="5" borderId="25" xfId="0" applyFont="1" applyFill="1" applyBorder="1" applyAlignment="1">
      <alignment horizontal="left"/>
    </xf>
    <xf numFmtId="0" fontId="4" fillId="4" borderId="27" xfId="0" applyFont="1" applyFill="1" applyBorder="1" applyAlignment="1">
      <alignment horizontal="left"/>
    </xf>
    <xf numFmtId="0" fontId="4" fillId="4" borderId="28" xfId="0" applyFont="1" applyFill="1" applyBorder="1" applyAlignment="1">
      <alignment horizontal="left"/>
    </xf>
    <xf numFmtId="0" fontId="4" fillId="0" borderId="0" xfId="0" applyFont="1" applyBorder="1" applyAlignment="1"/>
    <xf numFmtId="0" fontId="1" fillId="0" borderId="0" xfId="0" applyFont="1" applyAlignment="1">
      <alignment wrapText="1"/>
    </xf>
    <xf numFmtId="49" fontId="0" fillId="0" borderId="0" xfId="0" applyNumberFormat="1"/>
    <xf numFmtId="49" fontId="7" fillId="0" borderId="0" xfId="0" applyNumberFormat="1" applyFont="1" applyAlignment="1">
      <alignment horizontal="left" vertical="center" readingOrder="1"/>
    </xf>
    <xf numFmtId="0" fontId="7" fillId="0" borderId="0" xfId="0" applyFont="1" applyAlignment="1">
      <alignment horizontal="left" vertical="center" readingOrder="1"/>
    </xf>
    <xf numFmtId="0" fontId="7" fillId="0" borderId="0" xfId="0" applyFont="1"/>
    <xf numFmtId="0" fontId="9" fillId="0" borderId="0" xfId="0" applyFont="1" applyFill="1" applyAlignment="1"/>
    <xf numFmtId="0" fontId="3" fillId="0" borderId="18" xfId="0" applyFont="1" applyBorder="1" applyAlignment="1"/>
    <xf numFmtId="0" fontId="3" fillId="0" borderId="0" xfId="0" applyFont="1" applyBorder="1" applyAlignment="1"/>
    <xf numFmtId="164" fontId="2" fillId="7" borderId="12" xfId="0" applyNumberFormat="1" applyFont="1" applyFill="1" applyBorder="1" applyAlignment="1">
      <alignment horizontal="right"/>
    </xf>
    <xf numFmtId="164" fontId="2" fillId="7" borderId="0" xfId="0" applyNumberFormat="1" applyFont="1" applyFill="1" applyBorder="1" applyAlignment="1">
      <alignment horizontal="right"/>
    </xf>
    <xf numFmtId="164" fontId="2" fillId="7" borderId="20" xfId="0" applyNumberFormat="1" applyFont="1" applyFill="1" applyBorder="1" applyAlignment="1">
      <alignment horizontal="right"/>
    </xf>
    <xf numFmtId="0" fontId="3" fillId="0" borderId="5" xfId="0" applyFont="1" applyBorder="1" applyAlignment="1"/>
    <xf numFmtId="0" fontId="3" fillId="0" borderId="34" xfId="0" applyFont="1" applyBorder="1" applyAlignment="1"/>
    <xf numFmtId="0" fontId="4" fillId="7" borderId="33" xfId="0" applyFont="1" applyFill="1" applyBorder="1" applyAlignment="1"/>
    <xf numFmtId="0" fontId="4" fillId="7" borderId="35" xfId="0" applyFont="1" applyFill="1" applyBorder="1" applyAlignment="1"/>
    <xf numFmtId="0" fontId="4" fillId="8" borderId="36" xfId="0" applyFont="1" applyFill="1" applyBorder="1" applyAlignment="1"/>
    <xf numFmtId="0" fontId="4" fillId="8" borderId="3" xfId="0" applyFont="1" applyFill="1" applyBorder="1" applyAlignment="1"/>
    <xf numFmtId="0" fontId="4" fillId="7" borderId="36" xfId="0" applyFont="1" applyFill="1" applyBorder="1" applyAlignment="1"/>
    <xf numFmtId="0" fontId="4" fillId="7" borderId="3" xfId="0" applyFont="1" applyFill="1" applyBorder="1" applyAlignment="1"/>
    <xf numFmtId="0" fontId="4" fillId="7" borderId="26" xfId="0" applyFont="1" applyFill="1" applyBorder="1" applyAlignment="1"/>
    <xf numFmtId="0" fontId="4" fillId="7" borderId="16" xfId="0" applyFont="1" applyFill="1" applyBorder="1" applyAlignment="1"/>
    <xf numFmtId="0" fontId="10" fillId="0" borderId="0" xfId="0" applyFont="1"/>
    <xf numFmtId="0" fontId="11" fillId="0" borderId="0" xfId="0" applyFont="1" applyBorder="1" applyAlignment="1">
      <alignment horizontal="center"/>
    </xf>
    <xf numFmtId="0" fontId="10" fillId="0" borderId="0" xfId="0" applyFont="1" applyBorder="1"/>
    <xf numFmtId="0" fontId="12" fillId="0" borderId="0" xfId="0" applyFont="1"/>
    <xf numFmtId="0" fontId="13" fillId="0" borderId="0" xfId="0" applyFont="1" applyAlignment="1">
      <alignment wrapText="1"/>
    </xf>
    <xf numFmtId="0" fontId="0" fillId="10" borderId="4" xfId="0" applyFont="1" applyFill="1" applyBorder="1" applyProtection="1">
      <protection locked="0"/>
    </xf>
    <xf numFmtId="0" fontId="2" fillId="0" borderId="2" xfId="0" applyFont="1" applyBorder="1" applyProtection="1"/>
    <xf numFmtId="0" fontId="0" fillId="9" borderId="37" xfId="0" applyFont="1" applyFill="1" applyBorder="1" applyProtection="1"/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8" fillId="0" borderId="0" xfId="0" applyFont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18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3" fillId="0" borderId="30" xfId="0" applyFont="1" applyBorder="1" applyAlignment="1">
      <alignment horizontal="left" vertical="top"/>
    </xf>
    <xf numFmtId="0" fontId="3" fillId="0" borderId="31" xfId="0" applyFont="1" applyBorder="1" applyAlignment="1">
      <alignment horizontal="left" vertical="top"/>
    </xf>
    <xf numFmtId="0" fontId="3" fillId="0" borderId="32" xfId="0" applyFont="1" applyBorder="1" applyAlignment="1">
      <alignment horizontal="left" vertical="top"/>
    </xf>
    <xf numFmtId="0" fontId="1" fillId="0" borderId="2" xfId="0" applyFont="1" applyBorder="1" applyAlignment="1">
      <alignment horizontal="left" wrapText="1"/>
    </xf>
    <xf numFmtId="0" fontId="1" fillId="2" borderId="5" xfId="0" applyFont="1" applyFill="1" applyBorder="1" applyAlignment="1" applyProtection="1">
      <alignment horizontal="center" wrapText="1"/>
      <protection locked="0"/>
    </xf>
    <xf numFmtId="0" fontId="1" fillId="2" borderId="7" xfId="0" applyFont="1" applyFill="1" applyBorder="1" applyAlignment="1" applyProtection="1">
      <alignment horizontal="center" wrapText="1"/>
      <protection locked="0"/>
    </xf>
    <xf numFmtId="0" fontId="1" fillId="0" borderId="0" xfId="0" applyFont="1" applyAlignment="1">
      <alignment horizontal="left" wrapText="1"/>
    </xf>
    <xf numFmtId="0" fontId="2" fillId="0" borderId="19" xfId="0" applyFont="1" applyBorder="1" applyAlignment="1">
      <alignment horizontal="right"/>
    </xf>
    <xf numFmtId="0" fontId="2" fillId="0" borderId="20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" xfId="0" applyFont="1" applyBorder="1" applyAlignment="1">
      <alignment horizontal="left" vertical="top"/>
    </xf>
    <xf numFmtId="0" fontId="4" fillId="0" borderId="33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</cellXfs>
  <cellStyles count="1">
    <cellStyle name="Normalny" xfId="0" builtinId="0"/>
  </cellStyles>
  <dxfs count="4">
    <dxf>
      <fill>
        <patternFill>
          <bgColor rgb="FF92D050"/>
        </patternFill>
      </fill>
    </dxf>
    <dxf>
      <fill>
        <patternFill patternType="darkDown">
          <fgColor theme="0"/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E6E6E6"/>
      <color rgb="FFEAEAEA"/>
      <color rgb="FFEEEEEE"/>
      <color rgb="FFE4E4E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areaChart>
        <c:grouping val="standard"/>
        <c:varyColors val="0"/>
        <c:ser>
          <c:idx val="2"/>
          <c:order val="2"/>
          <c:tx>
            <c:strRef>
              <c:f>Sheet1!$B$11</c:f>
              <c:strCache>
                <c:ptCount val="1"/>
                <c:pt idx="0">
                  <c:v>Max. testing level</c:v>
                </c:pt>
              </c:strCache>
            </c:strRef>
          </c:tx>
          <c:spPr>
            <a:solidFill>
              <a:schemeClr val="bg1">
                <a:lumMod val="75000"/>
                <a:alpha val="60000"/>
              </a:schemeClr>
            </a:solidFill>
          </c:spPr>
          <c:val>
            <c:numRef>
              <c:f>Sheet1!$U$13:$AG$13</c:f>
              <c:numCache>
                <c:formatCode>General</c:formatCode>
                <c:ptCount val="13"/>
                <c:pt idx="0">
                  <c:v>90</c:v>
                </c:pt>
                <c:pt idx="1">
                  <c:v>97.5</c:v>
                </c:pt>
                <c:pt idx="2">
                  <c:v>105</c:v>
                </c:pt>
                <c:pt idx="3">
                  <c:v>107.5</c:v>
                </c:pt>
                <c:pt idx="4">
                  <c:v>110</c:v>
                </c:pt>
                <c:pt idx="5">
                  <c:v>115</c:v>
                </c:pt>
                <c:pt idx="6">
                  <c:v>120</c:v>
                </c:pt>
                <c:pt idx="7">
                  <c:v>120</c:v>
                </c:pt>
                <c:pt idx="8">
                  <c:v>120</c:v>
                </c:pt>
                <c:pt idx="9">
                  <c:v>120</c:v>
                </c:pt>
                <c:pt idx="10">
                  <c:v>115</c:v>
                </c:pt>
                <c:pt idx="11">
                  <c:v>100</c:v>
                </c:pt>
                <c:pt idx="12">
                  <c:v>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657216"/>
        <c:axId val="81671680"/>
      </c:areaChart>
      <c:lineChart>
        <c:grouping val="standard"/>
        <c:varyColors val="0"/>
        <c:ser>
          <c:idx val="1"/>
          <c:order val="0"/>
          <c:tx>
            <c:strRef>
              <c:f>Sheet1!$B$9</c:f>
              <c:strCache>
                <c:ptCount val="1"/>
                <c:pt idx="0">
                  <c:v>AT Postop 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circle"/>
            <c:size val="5"/>
          </c:marker>
          <c:cat>
            <c:strRef>
              <c:f>Sheet1!$U$9:$AG$9</c:f>
              <c:strCache>
                <c:ptCount val="13"/>
                <c:pt idx="0">
                  <c:v>125</c:v>
                </c:pt>
                <c:pt idx="2">
                  <c:v>250</c:v>
                </c:pt>
                <c:pt idx="4">
                  <c:v>500</c:v>
                </c:pt>
                <c:pt idx="5">
                  <c:v>750</c:v>
                </c:pt>
                <c:pt idx="6">
                  <c:v>1k</c:v>
                </c:pt>
                <c:pt idx="7">
                  <c:v>1,5k</c:v>
                </c:pt>
                <c:pt idx="8">
                  <c:v>2k</c:v>
                </c:pt>
                <c:pt idx="9">
                  <c:v>3k</c:v>
                </c:pt>
                <c:pt idx="10">
                  <c:v>4k</c:v>
                </c:pt>
                <c:pt idx="11">
                  <c:v>6k</c:v>
                </c:pt>
                <c:pt idx="12">
                  <c:v>8k</c:v>
                </c:pt>
              </c:strCache>
            </c:strRef>
          </c:cat>
          <c:val>
            <c:numRef>
              <c:f>Sheet1!$U$11:$AG$11</c:f>
              <c:numCache>
                <c:formatCode>General</c:formatCode>
                <c:ptCount val="13"/>
                <c:pt idx="0">
                  <c:v>0</c:v>
                </c:pt>
                <c:pt idx="1">
                  <c:v>#N/A</c:v>
                </c:pt>
                <c:pt idx="2">
                  <c:v>0</c:v>
                </c:pt>
                <c:pt idx="3">
                  <c:v>#N/A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Sheet1!$B$8</c:f>
              <c:strCache>
                <c:ptCount val="1"/>
                <c:pt idx="0">
                  <c:v>AT Preop </c:v>
                </c:pt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circle"/>
            <c:size val="5"/>
          </c:marker>
          <c:cat>
            <c:strRef>
              <c:f>Sheet1!$U$9:$AG$9</c:f>
              <c:strCache>
                <c:ptCount val="13"/>
                <c:pt idx="0">
                  <c:v>125</c:v>
                </c:pt>
                <c:pt idx="2">
                  <c:v>250</c:v>
                </c:pt>
                <c:pt idx="4">
                  <c:v>500</c:v>
                </c:pt>
                <c:pt idx="5">
                  <c:v>750</c:v>
                </c:pt>
                <c:pt idx="6">
                  <c:v>1k</c:v>
                </c:pt>
                <c:pt idx="7">
                  <c:v>1,5k</c:v>
                </c:pt>
                <c:pt idx="8">
                  <c:v>2k</c:v>
                </c:pt>
                <c:pt idx="9">
                  <c:v>3k</c:v>
                </c:pt>
                <c:pt idx="10">
                  <c:v>4k</c:v>
                </c:pt>
                <c:pt idx="11">
                  <c:v>6k</c:v>
                </c:pt>
                <c:pt idx="12">
                  <c:v>8k</c:v>
                </c:pt>
              </c:strCache>
            </c:strRef>
          </c:cat>
          <c:val>
            <c:numRef>
              <c:f>Sheet1!$U$10:$AG$10</c:f>
              <c:numCache>
                <c:formatCode>General</c:formatCode>
                <c:ptCount val="13"/>
                <c:pt idx="0">
                  <c:v>0</c:v>
                </c:pt>
                <c:pt idx="1">
                  <c:v>#N/A</c:v>
                </c:pt>
                <c:pt idx="2">
                  <c:v>0</c:v>
                </c:pt>
                <c:pt idx="3">
                  <c:v>#N/A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>
              <a:noFill/>
            </a:ln>
          </c:spPr>
        </c:hiLowLines>
        <c:marker val="1"/>
        <c:smooth val="0"/>
        <c:axId val="81657216"/>
        <c:axId val="81671680"/>
      </c:lineChart>
      <c:catAx>
        <c:axId val="81657216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Hz</a:t>
                </a:r>
              </a:p>
            </c:rich>
          </c:tx>
          <c:layout/>
          <c:overlay val="0"/>
        </c:title>
        <c:majorTickMark val="none"/>
        <c:minorTickMark val="none"/>
        <c:tickLblPos val="high"/>
        <c:crossAx val="81671680"/>
        <c:crosses val="autoZero"/>
        <c:auto val="1"/>
        <c:lblAlgn val="ctr"/>
        <c:lblOffset val="100"/>
        <c:tickLblSkip val="1"/>
        <c:tickMarkSkip val="2"/>
        <c:noMultiLvlLbl val="0"/>
      </c:catAx>
      <c:valAx>
        <c:axId val="81671680"/>
        <c:scaling>
          <c:orientation val="maxMin"/>
          <c:max val="130"/>
          <c:min val="-1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dB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1657216"/>
        <c:crossesAt val="1"/>
        <c:crossBetween val="midCat"/>
        <c:majorUnit val="10"/>
      </c:valAx>
    </c:plotArea>
    <c:legend>
      <c:legendPos val="b"/>
      <c:layout/>
      <c:overlay val="0"/>
    </c:legend>
    <c:plotVisOnly val="1"/>
    <c:dispBlanksAs val="zero"/>
    <c:showDLblsOverMax val="0"/>
  </c:chart>
  <c:printSettings>
    <c:headerFooter/>
    <c:pageMargins b="0.78740157499999996" l="0.7" r="0.7" t="0.78740157499999996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581133</xdr:colOff>
      <xdr:row>0</xdr:row>
      <xdr:rowOff>28575</xdr:rowOff>
    </xdr:from>
    <xdr:to>
      <xdr:col>17</xdr:col>
      <xdr:colOff>451386</xdr:colOff>
      <xdr:row>2</xdr:row>
      <xdr:rowOff>373661</xdr:rowOff>
    </xdr:to>
    <xdr:pic>
      <xdr:nvPicPr>
        <xdr:cNvPr id="3" name="Picture 4" descr="hr_claim_whiteB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39483" y="28575"/>
          <a:ext cx="3204003" cy="7260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241301</xdr:colOff>
      <xdr:row>12</xdr:row>
      <xdr:rowOff>228600</xdr:rowOff>
    </xdr:from>
    <xdr:to>
      <xdr:col>16</xdr:col>
      <xdr:colOff>584201</xdr:colOff>
      <xdr:row>35</xdr:row>
      <xdr:rowOff>114300</xdr:rowOff>
    </xdr:to>
    <xdr:graphicFrame macro="">
      <xdr:nvGraphicFramePr>
        <xdr:cNvPr id="6" name="Diagramm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R43"/>
  <sheetViews>
    <sheetView showGridLines="0" tabSelected="1" showRuler="0" zoomScale="75" zoomScaleNormal="75" zoomScalePageLayoutView="50" workbookViewId="0">
      <selection activeCell="G9" sqref="G9"/>
    </sheetView>
  </sheetViews>
  <sheetFormatPr defaultColWidth="9.140625" defaultRowHeight="15" x14ac:dyDescent="0.25"/>
  <cols>
    <col min="1" max="1" width="10.85546875" customWidth="1"/>
    <col min="2" max="2" width="22.140625" customWidth="1"/>
    <col min="6" max="6" width="10" bestFit="1" customWidth="1"/>
    <col min="16" max="17" width="9.140625" customWidth="1"/>
    <col min="18" max="18" width="9.85546875" customWidth="1"/>
    <col min="21" max="33" width="9.140625" style="50"/>
  </cols>
  <sheetData>
    <row r="2" spans="1:44" x14ac:dyDescent="0.25"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</row>
    <row r="3" spans="1:44" ht="33.75" x14ac:dyDescent="0.5">
      <c r="A3" s="61" t="s">
        <v>48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</row>
    <row r="4" spans="1:44" x14ac:dyDescent="0.25"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</row>
    <row r="5" spans="1:44" ht="15.75" thickBot="1" x14ac:dyDescent="0.3">
      <c r="F5" t="s">
        <v>52</v>
      </c>
      <c r="H5" t="s">
        <v>52</v>
      </c>
      <c r="J5" t="s">
        <v>52</v>
      </c>
      <c r="L5" t="s">
        <v>52</v>
      </c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</row>
    <row r="6" spans="1:44" ht="30" customHeight="1" thickBot="1" x14ac:dyDescent="0.35">
      <c r="B6" s="10" t="s">
        <v>0</v>
      </c>
      <c r="C6" s="11">
        <v>125</v>
      </c>
      <c r="D6" s="11">
        <v>250</v>
      </c>
      <c r="E6" s="11">
        <v>500</v>
      </c>
      <c r="F6" s="11">
        <v>750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5</v>
      </c>
      <c r="L6" s="11" t="s">
        <v>6</v>
      </c>
      <c r="M6" s="11" t="s">
        <v>7</v>
      </c>
      <c r="O6" s="72" t="s">
        <v>30</v>
      </c>
      <c r="P6" s="72"/>
      <c r="Q6" s="72"/>
      <c r="R6" s="72"/>
      <c r="S6" s="72"/>
      <c r="T6" s="54"/>
      <c r="AH6" s="50"/>
      <c r="AI6" s="50"/>
      <c r="AJ6" s="53"/>
      <c r="AK6" s="53"/>
      <c r="AL6" s="53"/>
      <c r="AM6" s="53"/>
      <c r="AN6" s="53"/>
      <c r="AO6" s="53"/>
      <c r="AP6" s="53"/>
      <c r="AQ6" s="53"/>
      <c r="AR6" s="53"/>
    </row>
    <row r="7" spans="1:44" ht="0.95" customHeight="1" thickBot="1" x14ac:dyDescent="0.35">
      <c r="B7" s="56"/>
      <c r="C7" s="57">
        <f>C8</f>
        <v>0</v>
      </c>
      <c r="D7" s="57">
        <f>D8</f>
        <v>0</v>
      </c>
      <c r="E7" s="57">
        <f>E8</f>
        <v>0</v>
      </c>
      <c r="F7" s="57">
        <f>IFERROR(IF(F8="",AVERAGE(E8,G8),F8),0)</f>
        <v>0</v>
      </c>
      <c r="G7" s="57">
        <f>G8</f>
        <v>0</v>
      </c>
      <c r="H7" s="57">
        <f>IFERROR(IF(H8="",AVERAGE(G8,I8),H8),0)</f>
        <v>0</v>
      </c>
      <c r="I7" s="57">
        <f>I8</f>
        <v>0</v>
      </c>
      <c r="J7" s="57">
        <f>IFERROR(IF(J8="",AVERAGE(I8,K8),J8),0)</f>
        <v>0</v>
      </c>
      <c r="K7" s="57">
        <f>K8</f>
        <v>0</v>
      </c>
      <c r="L7" s="57">
        <f>IFERROR(IF(L8="",AVERAGE(K8,M8),L8),0)</f>
        <v>0</v>
      </c>
      <c r="M7" s="57">
        <f>M8</f>
        <v>0</v>
      </c>
      <c r="O7" s="1"/>
      <c r="T7" s="50"/>
      <c r="AH7" s="50"/>
      <c r="AI7" s="50"/>
      <c r="AJ7" s="53"/>
      <c r="AK7" s="53"/>
      <c r="AL7" s="53"/>
      <c r="AM7" s="53"/>
      <c r="AN7" s="53"/>
      <c r="AO7" s="53"/>
      <c r="AP7" s="53"/>
      <c r="AQ7" s="53"/>
      <c r="AR7" s="53"/>
    </row>
    <row r="8" spans="1:44" ht="30" customHeight="1" thickBot="1" x14ac:dyDescent="0.35">
      <c r="B8" s="10" t="s">
        <v>18</v>
      </c>
      <c r="C8" s="12"/>
      <c r="D8" s="12"/>
      <c r="E8" s="12"/>
      <c r="F8" s="55"/>
      <c r="G8" s="12"/>
      <c r="H8" s="55"/>
      <c r="I8" s="12"/>
      <c r="J8" s="55"/>
      <c r="K8" s="12"/>
      <c r="L8" s="55"/>
      <c r="M8" s="12"/>
      <c r="O8" s="69" t="s">
        <v>50</v>
      </c>
      <c r="P8" s="69"/>
      <c r="Q8" s="70"/>
      <c r="R8" s="71"/>
      <c r="S8" s="29"/>
      <c r="T8" s="50"/>
      <c r="AH8" s="50"/>
      <c r="AI8" s="50"/>
      <c r="AJ8" s="53"/>
      <c r="AK8" s="53"/>
      <c r="AL8" s="53"/>
      <c r="AM8" s="53"/>
      <c r="AN8" s="53"/>
      <c r="AO8" s="53"/>
      <c r="AP8" s="53"/>
      <c r="AQ8" s="53"/>
      <c r="AR8" s="53"/>
    </row>
    <row r="9" spans="1:44" ht="30" customHeight="1" thickBot="1" x14ac:dyDescent="0.35">
      <c r="B9" s="10" t="s">
        <v>19</v>
      </c>
      <c r="C9" s="12"/>
      <c r="D9" s="12"/>
      <c r="E9" s="12"/>
      <c r="F9" s="55"/>
      <c r="G9" s="12"/>
      <c r="H9" s="55"/>
      <c r="I9" s="12"/>
      <c r="J9" s="55"/>
      <c r="K9" s="12"/>
      <c r="L9" s="55"/>
      <c r="M9" s="12"/>
      <c r="O9" s="69" t="s">
        <v>51</v>
      </c>
      <c r="P9" s="69"/>
      <c r="Q9" s="70"/>
      <c r="R9" s="71"/>
      <c r="S9" s="29"/>
      <c r="T9" s="50"/>
      <c r="U9" s="51">
        <v>125</v>
      </c>
      <c r="V9" s="52"/>
      <c r="W9" s="51">
        <v>250</v>
      </c>
      <c r="X9" s="52"/>
      <c r="Y9" s="51">
        <v>500</v>
      </c>
      <c r="Z9" s="51">
        <v>750</v>
      </c>
      <c r="AA9" s="51" t="s">
        <v>1</v>
      </c>
      <c r="AB9" s="51" t="s">
        <v>2</v>
      </c>
      <c r="AC9" s="51" t="s">
        <v>3</v>
      </c>
      <c r="AD9" s="51" t="s">
        <v>4</v>
      </c>
      <c r="AE9" s="51" t="s">
        <v>5</v>
      </c>
      <c r="AF9" s="51" t="s">
        <v>6</v>
      </c>
      <c r="AG9" s="51" t="s">
        <v>7</v>
      </c>
      <c r="AH9" s="50"/>
      <c r="AI9" s="50"/>
      <c r="AJ9" s="53"/>
      <c r="AK9" s="53"/>
      <c r="AL9" s="53"/>
      <c r="AM9" s="53"/>
      <c r="AN9" s="53"/>
      <c r="AO9" s="53"/>
      <c r="AP9" s="53"/>
      <c r="AQ9" s="53"/>
      <c r="AR9" s="53"/>
    </row>
    <row r="10" spans="1:44" ht="0.95" customHeight="1" thickBot="1" x14ac:dyDescent="0.35">
      <c r="B10" s="56"/>
      <c r="C10" s="57">
        <f>C9</f>
        <v>0</v>
      </c>
      <c r="D10" s="57">
        <f>D9</f>
        <v>0</v>
      </c>
      <c r="E10" s="57">
        <f>E9</f>
        <v>0</v>
      </c>
      <c r="F10" s="57">
        <f>IFERROR(IF(F9="",AVERAGE(E9,G9),F9),0)</f>
        <v>0</v>
      </c>
      <c r="G10" s="57">
        <f>G9</f>
        <v>0</v>
      </c>
      <c r="H10" s="57">
        <f>IFERROR(IF(H9="",AVERAGE(G9,I9),H9),0)</f>
        <v>0</v>
      </c>
      <c r="I10" s="57">
        <f>I9</f>
        <v>0</v>
      </c>
      <c r="J10" s="57">
        <f>IFERROR(IF(J9="",AVERAGE(I9,K9),J9),0)</f>
        <v>0</v>
      </c>
      <c r="K10" s="57">
        <f>K9</f>
        <v>0</v>
      </c>
      <c r="L10" s="57">
        <f>IFERROR(IF(L9="",AVERAGE(K9,M9),L9),0)</f>
        <v>0</v>
      </c>
      <c r="M10" s="57">
        <f>M9</f>
        <v>0</v>
      </c>
      <c r="O10" s="29"/>
      <c r="P10" s="29"/>
      <c r="Q10" s="29"/>
      <c r="R10" s="29"/>
      <c r="S10" s="29"/>
      <c r="T10" s="50"/>
      <c r="U10" s="52">
        <f>C7</f>
        <v>0</v>
      </c>
      <c r="V10" s="52" t="e">
        <v>#N/A</v>
      </c>
      <c r="W10" s="52">
        <f>D7</f>
        <v>0</v>
      </c>
      <c r="X10" s="52" t="e">
        <v>#N/A</v>
      </c>
      <c r="Y10" s="52">
        <f>E7</f>
        <v>0</v>
      </c>
      <c r="Z10" s="52">
        <f t="shared" ref="Z10:AG10" si="0">F7</f>
        <v>0</v>
      </c>
      <c r="AA10" s="52">
        <f t="shared" si="0"/>
        <v>0</v>
      </c>
      <c r="AB10" s="52">
        <f t="shared" si="0"/>
        <v>0</v>
      </c>
      <c r="AC10" s="52">
        <f t="shared" si="0"/>
        <v>0</v>
      </c>
      <c r="AD10" s="52">
        <f t="shared" si="0"/>
        <v>0</v>
      </c>
      <c r="AE10" s="52">
        <f t="shared" si="0"/>
        <v>0</v>
      </c>
      <c r="AF10" s="52">
        <f t="shared" si="0"/>
        <v>0</v>
      </c>
      <c r="AG10" s="52">
        <f t="shared" si="0"/>
        <v>0</v>
      </c>
      <c r="AH10" s="50"/>
      <c r="AI10" s="50"/>
      <c r="AJ10" s="53"/>
      <c r="AK10" s="53"/>
      <c r="AL10" s="53"/>
      <c r="AM10" s="53"/>
      <c r="AN10" s="53"/>
      <c r="AO10" s="53"/>
      <c r="AP10" s="53"/>
      <c r="AQ10" s="53"/>
      <c r="AR10" s="53"/>
    </row>
    <row r="11" spans="1:44" ht="30" customHeight="1" thickBot="1" x14ac:dyDescent="0.35">
      <c r="B11" s="10" t="s">
        <v>17</v>
      </c>
      <c r="C11" s="13">
        <v>90</v>
      </c>
      <c r="D11" s="14">
        <v>105</v>
      </c>
      <c r="E11" s="14">
        <v>110</v>
      </c>
      <c r="F11" s="14">
        <v>115</v>
      </c>
      <c r="G11" s="14">
        <v>120</v>
      </c>
      <c r="H11" s="14">
        <v>120</v>
      </c>
      <c r="I11" s="14">
        <v>120</v>
      </c>
      <c r="J11" s="14">
        <v>120</v>
      </c>
      <c r="K11" s="14">
        <v>115</v>
      </c>
      <c r="L11" s="14">
        <v>100</v>
      </c>
      <c r="M11" s="15">
        <v>95</v>
      </c>
      <c r="T11" s="50"/>
      <c r="U11" s="52">
        <f>C10</f>
        <v>0</v>
      </c>
      <c r="V11" s="52" t="e">
        <v>#N/A</v>
      </c>
      <c r="W11" s="52">
        <f>D10</f>
        <v>0</v>
      </c>
      <c r="X11" s="52" t="e">
        <v>#N/A</v>
      </c>
      <c r="Y11" s="52">
        <f>E10</f>
        <v>0</v>
      </c>
      <c r="Z11" s="52">
        <f t="shared" ref="Z11:AG11" si="1">F10</f>
        <v>0</v>
      </c>
      <c r="AA11" s="52">
        <f t="shared" si="1"/>
        <v>0</v>
      </c>
      <c r="AB11" s="52">
        <f t="shared" si="1"/>
        <v>0</v>
      </c>
      <c r="AC11" s="52">
        <f t="shared" si="1"/>
        <v>0</v>
      </c>
      <c r="AD11" s="52">
        <f t="shared" si="1"/>
        <v>0</v>
      </c>
      <c r="AE11" s="52">
        <f t="shared" si="1"/>
        <v>0</v>
      </c>
      <c r="AF11" s="52">
        <f t="shared" si="1"/>
        <v>0</v>
      </c>
      <c r="AG11" s="52">
        <f t="shared" si="1"/>
        <v>0</v>
      </c>
      <c r="AH11" s="50"/>
      <c r="AI11" s="50"/>
      <c r="AJ11" s="53"/>
      <c r="AK11" s="53"/>
      <c r="AL11" s="53"/>
      <c r="AM11" s="53"/>
      <c r="AN11" s="53"/>
      <c r="AO11" s="53"/>
      <c r="AP11" s="53"/>
      <c r="AQ11" s="53"/>
      <c r="AR11" s="53"/>
    </row>
    <row r="12" spans="1:44" x14ac:dyDescent="0.25">
      <c r="T12" s="50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0"/>
      <c r="AI12" s="50"/>
      <c r="AJ12" s="53"/>
      <c r="AK12" s="53"/>
      <c r="AL12" s="53"/>
      <c r="AM12" s="53"/>
      <c r="AN12" s="53"/>
      <c r="AO12" s="53"/>
      <c r="AP12" s="53"/>
      <c r="AQ12" s="53"/>
      <c r="AR12" s="53"/>
    </row>
    <row r="13" spans="1:44" ht="19.5" thickBot="1" x14ac:dyDescent="0.35">
      <c r="E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T13" s="50"/>
      <c r="U13" s="52">
        <v>90</v>
      </c>
      <c r="V13" s="52">
        <v>97.5</v>
      </c>
      <c r="W13" s="52">
        <v>105</v>
      </c>
      <c r="X13" s="52">
        <v>107.5</v>
      </c>
      <c r="Y13" s="52">
        <f>E11</f>
        <v>110</v>
      </c>
      <c r="Z13" s="52">
        <f t="shared" ref="Z13:AG13" si="2">F11</f>
        <v>115</v>
      </c>
      <c r="AA13" s="52">
        <f t="shared" si="2"/>
        <v>120</v>
      </c>
      <c r="AB13" s="52">
        <f t="shared" si="2"/>
        <v>120</v>
      </c>
      <c r="AC13" s="52">
        <f t="shared" si="2"/>
        <v>120</v>
      </c>
      <c r="AD13" s="52">
        <f t="shared" si="2"/>
        <v>120</v>
      </c>
      <c r="AE13" s="52">
        <f t="shared" si="2"/>
        <v>115</v>
      </c>
      <c r="AF13" s="52">
        <f t="shared" si="2"/>
        <v>100</v>
      </c>
      <c r="AG13" s="52">
        <f t="shared" si="2"/>
        <v>95</v>
      </c>
      <c r="AH13" s="50"/>
      <c r="AI13" s="50"/>
      <c r="AJ13" s="53"/>
      <c r="AK13" s="53"/>
      <c r="AL13" s="53"/>
      <c r="AM13" s="53"/>
      <c r="AN13" s="53"/>
      <c r="AO13" s="53"/>
      <c r="AP13" s="53"/>
      <c r="AQ13" s="53"/>
      <c r="AR13" s="53"/>
    </row>
    <row r="14" spans="1:44" ht="18.75" x14ac:dyDescent="0.3">
      <c r="B14" s="30"/>
      <c r="E14" s="75" t="s">
        <v>39</v>
      </c>
      <c r="F14" s="76"/>
      <c r="G14" s="37">
        <f>(1-((G16-G15)/((D39+E39+F39+G39+H39+I39+J39+K39+L39+M39+N39)/11-G15)))*100</f>
        <v>100</v>
      </c>
      <c r="H14" s="16" t="s">
        <v>14</v>
      </c>
      <c r="T14" s="50"/>
      <c r="AH14" s="50"/>
      <c r="AI14" s="50"/>
      <c r="AJ14" s="53"/>
      <c r="AK14" s="53"/>
      <c r="AL14" s="53"/>
      <c r="AM14" s="53"/>
      <c r="AN14" s="53"/>
      <c r="AO14" s="53"/>
      <c r="AP14" s="53"/>
      <c r="AQ14" s="53"/>
      <c r="AR14" s="53"/>
    </row>
    <row r="15" spans="1:44" ht="18.75" x14ac:dyDescent="0.3">
      <c r="E15" s="64" t="s">
        <v>15</v>
      </c>
      <c r="F15" s="65"/>
      <c r="G15" s="38">
        <f>IFERROR(SUM(C7:M7)/11,0)</f>
        <v>0</v>
      </c>
      <c r="H15" s="17" t="s">
        <v>13</v>
      </c>
      <c r="T15" s="50"/>
      <c r="AH15" s="50"/>
      <c r="AI15" s="50"/>
      <c r="AJ15" s="53"/>
      <c r="AK15" s="53"/>
      <c r="AL15" s="53"/>
      <c r="AM15" s="53"/>
      <c r="AN15" s="53"/>
      <c r="AO15" s="53"/>
      <c r="AP15" s="53"/>
      <c r="AQ15" s="53"/>
      <c r="AR15" s="53"/>
    </row>
    <row r="16" spans="1:44" ht="18.75" x14ac:dyDescent="0.3">
      <c r="E16" s="64" t="s">
        <v>16</v>
      </c>
      <c r="F16" s="65"/>
      <c r="G16" s="38">
        <f>IFERROR(SUM(C10:M10)/11,0)</f>
        <v>0</v>
      </c>
      <c r="H16" s="17" t="s">
        <v>13</v>
      </c>
      <c r="T16" s="50"/>
      <c r="AH16" s="50"/>
      <c r="AI16" s="50"/>
      <c r="AJ16" s="53"/>
      <c r="AK16" s="53"/>
      <c r="AL16" s="53"/>
      <c r="AM16" s="53"/>
      <c r="AN16" s="53"/>
      <c r="AO16" s="53"/>
      <c r="AP16" s="53"/>
      <c r="AQ16" s="53"/>
      <c r="AR16" s="53"/>
    </row>
    <row r="17" spans="2:44" ht="19.5" thickBot="1" x14ac:dyDescent="0.35">
      <c r="E17" s="73" t="s">
        <v>12</v>
      </c>
      <c r="F17" s="74"/>
      <c r="G17" s="39">
        <f>G16-G15</f>
        <v>0</v>
      </c>
      <c r="H17" s="18" t="s">
        <v>13</v>
      </c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</row>
    <row r="18" spans="2:44" x14ac:dyDescent="0.25"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</row>
    <row r="19" spans="2:44" ht="21" x14ac:dyDescent="0.35">
      <c r="B19" s="34" t="s">
        <v>40</v>
      </c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</row>
    <row r="20" spans="2:44" x14ac:dyDescent="0.25"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</row>
    <row r="21" spans="2:44" x14ac:dyDescent="0.25">
      <c r="B21" s="31" t="s">
        <v>31</v>
      </c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</row>
    <row r="22" spans="2:44" x14ac:dyDescent="0.25">
      <c r="B22" s="31" t="s">
        <v>37</v>
      </c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</row>
    <row r="23" spans="2:44" x14ac:dyDescent="0.25">
      <c r="B23" s="32" t="s">
        <v>32</v>
      </c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</row>
    <row r="24" spans="2:44" x14ac:dyDescent="0.25">
      <c r="B24" s="33" t="s">
        <v>36</v>
      </c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</row>
    <row r="25" spans="2:44" x14ac:dyDescent="0.25">
      <c r="B25" s="32" t="s">
        <v>38</v>
      </c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</row>
    <row r="26" spans="2:44" x14ac:dyDescent="0.25">
      <c r="B26" s="33" t="s">
        <v>33</v>
      </c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</row>
    <row r="27" spans="2:44" x14ac:dyDescent="0.25">
      <c r="B27" s="33" t="s">
        <v>34</v>
      </c>
    </row>
    <row r="28" spans="2:44" x14ac:dyDescent="0.25">
      <c r="B28" s="33" t="s">
        <v>35</v>
      </c>
    </row>
    <row r="29" spans="2:44" ht="15.75" thickBot="1" x14ac:dyDescent="0.3"/>
    <row r="30" spans="2:44" ht="15.75" thickBot="1" x14ac:dyDescent="0.3">
      <c r="B30" s="77" t="s">
        <v>23</v>
      </c>
      <c r="C30" s="78"/>
      <c r="D30" s="78"/>
      <c r="E30" s="78"/>
      <c r="F30" s="63"/>
      <c r="G30" s="35"/>
      <c r="H30" s="36"/>
    </row>
    <row r="31" spans="2:44" ht="15.75" thickBot="1" x14ac:dyDescent="0.3">
      <c r="B31" s="66" t="s">
        <v>29</v>
      </c>
      <c r="C31" s="40" t="s">
        <v>41</v>
      </c>
      <c r="D31" s="41"/>
      <c r="E31" s="62" t="s">
        <v>29</v>
      </c>
      <c r="F31" s="63"/>
    </row>
    <row r="32" spans="2:44" x14ac:dyDescent="0.25">
      <c r="B32" s="67"/>
      <c r="C32" s="42" t="s">
        <v>45</v>
      </c>
      <c r="D32" s="43"/>
      <c r="E32" s="20" t="s">
        <v>8</v>
      </c>
      <c r="F32" s="21"/>
    </row>
    <row r="33" spans="2:18" x14ac:dyDescent="0.25">
      <c r="B33" s="67"/>
      <c r="C33" s="44" t="s">
        <v>46</v>
      </c>
      <c r="D33" s="45"/>
      <c r="E33" s="22" t="s">
        <v>9</v>
      </c>
      <c r="F33" s="23"/>
    </row>
    <row r="34" spans="2:18" x14ac:dyDescent="0.25">
      <c r="B34" s="67"/>
      <c r="C34" s="46" t="s">
        <v>49</v>
      </c>
      <c r="D34" s="47"/>
      <c r="E34" s="24" t="s">
        <v>10</v>
      </c>
      <c r="F34" s="25"/>
    </row>
    <row r="35" spans="2:18" ht="15.75" thickBot="1" x14ac:dyDescent="0.3">
      <c r="B35" s="68"/>
      <c r="C35" s="48" t="s">
        <v>44</v>
      </c>
      <c r="D35" s="49"/>
      <c r="E35" s="26" t="s">
        <v>11</v>
      </c>
      <c r="F35" s="27"/>
    </row>
    <row r="36" spans="2:18" ht="15.75" thickBot="1" x14ac:dyDescent="0.3">
      <c r="B36" s="6" t="s">
        <v>41</v>
      </c>
      <c r="C36" s="58" t="s">
        <v>47</v>
      </c>
      <c r="D36" s="59"/>
      <c r="E36" s="59"/>
      <c r="F36" s="60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"/>
    </row>
    <row r="37" spans="2:18" ht="15.75" thickBot="1" x14ac:dyDescent="0.3">
      <c r="B37" s="79" t="s">
        <v>25</v>
      </c>
      <c r="C37" s="80" t="s">
        <v>43</v>
      </c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2"/>
      <c r="P37" s="82"/>
      <c r="Q37" s="83"/>
      <c r="R37" s="2"/>
    </row>
    <row r="38" spans="2:18" ht="15.75" thickBot="1" x14ac:dyDescent="0.3">
      <c r="B38" s="79"/>
      <c r="C38" s="4" t="s">
        <v>0</v>
      </c>
      <c r="D38" s="5">
        <v>125</v>
      </c>
      <c r="E38" s="5">
        <v>250</v>
      </c>
      <c r="F38" s="5">
        <v>500</v>
      </c>
      <c r="G38" s="5">
        <v>750</v>
      </c>
      <c r="H38" s="5" t="s">
        <v>1</v>
      </c>
      <c r="I38" s="5" t="s">
        <v>2</v>
      </c>
      <c r="J38" s="5" t="s">
        <v>3</v>
      </c>
      <c r="K38" s="5" t="s">
        <v>4</v>
      </c>
      <c r="L38" s="5" t="s">
        <v>5</v>
      </c>
      <c r="M38" s="5" t="s">
        <v>6</v>
      </c>
      <c r="N38" s="5" t="s">
        <v>7</v>
      </c>
      <c r="O38" s="84"/>
      <c r="P38" s="84"/>
      <c r="Q38" s="85"/>
      <c r="R38" s="2"/>
    </row>
    <row r="39" spans="2:18" ht="15.75" thickBot="1" x14ac:dyDescent="0.3">
      <c r="B39" s="79"/>
      <c r="C39" s="8" t="s">
        <v>42</v>
      </c>
      <c r="D39" s="9">
        <v>90</v>
      </c>
      <c r="E39" s="9">
        <v>105</v>
      </c>
      <c r="F39" s="9">
        <v>110</v>
      </c>
      <c r="G39" s="9">
        <v>120</v>
      </c>
      <c r="H39" s="9">
        <v>120</v>
      </c>
      <c r="I39" s="9">
        <v>120</v>
      </c>
      <c r="J39" s="9">
        <v>120</v>
      </c>
      <c r="K39" s="9">
        <v>120</v>
      </c>
      <c r="L39" s="9">
        <v>115</v>
      </c>
      <c r="M39" s="9">
        <v>100</v>
      </c>
      <c r="N39" s="9">
        <v>95</v>
      </c>
      <c r="O39" s="86"/>
      <c r="P39" s="86"/>
      <c r="Q39" s="87"/>
      <c r="R39" s="2"/>
    </row>
    <row r="40" spans="2:18" ht="15.75" thickBot="1" x14ac:dyDescent="0.3">
      <c r="B40" s="6" t="s">
        <v>24</v>
      </c>
      <c r="C40" s="58" t="s">
        <v>53</v>
      </c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60"/>
      <c r="R40" s="2"/>
    </row>
    <row r="41" spans="2:18" ht="15.75" thickBot="1" x14ac:dyDescent="0.3">
      <c r="B41" s="7" t="s">
        <v>26</v>
      </c>
      <c r="C41" s="58" t="s">
        <v>20</v>
      </c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60"/>
      <c r="R41" s="2"/>
    </row>
    <row r="42" spans="2:18" ht="15.75" thickBot="1" x14ac:dyDescent="0.3">
      <c r="B42" s="7" t="s">
        <v>27</v>
      </c>
      <c r="C42" s="58" t="s">
        <v>22</v>
      </c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60"/>
      <c r="R42" s="2"/>
    </row>
    <row r="43" spans="2:18" ht="15.75" thickBot="1" x14ac:dyDescent="0.3">
      <c r="B43" s="7" t="s">
        <v>28</v>
      </c>
      <c r="C43" s="58" t="s">
        <v>21</v>
      </c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60"/>
      <c r="R43" s="3"/>
    </row>
  </sheetData>
  <sheetProtection password="B0EF" sheet="1" objects="1" scenarios="1" selectLockedCells="1"/>
  <mergeCells count="21">
    <mergeCell ref="C43:Q43"/>
    <mergeCell ref="B37:B39"/>
    <mergeCell ref="C37:N37"/>
    <mergeCell ref="O37:Q39"/>
    <mergeCell ref="C40:Q40"/>
    <mergeCell ref="C41:Q41"/>
    <mergeCell ref="C42:Q42"/>
    <mergeCell ref="C36:F36"/>
    <mergeCell ref="A3:Q3"/>
    <mergeCell ref="E31:F31"/>
    <mergeCell ref="E15:F15"/>
    <mergeCell ref="B31:B35"/>
    <mergeCell ref="E16:F16"/>
    <mergeCell ref="O9:P9"/>
    <mergeCell ref="O8:P8"/>
    <mergeCell ref="Q8:R8"/>
    <mergeCell ref="O6:S6"/>
    <mergeCell ref="Q9:R9"/>
    <mergeCell ref="E17:F17"/>
    <mergeCell ref="E14:F14"/>
    <mergeCell ref="B30:F30"/>
  </mergeCells>
  <conditionalFormatting sqref="G14">
    <cfRule type="cellIs" dxfId="3" priority="1" operator="between">
      <formula>0</formula>
      <formula>1</formula>
    </cfRule>
    <cfRule type="cellIs" dxfId="2" priority="2" operator="between">
      <formula>1.1</formula>
      <formula>25</formula>
    </cfRule>
    <cfRule type="cellIs" dxfId="1" priority="3" operator="between">
      <formula>25.1</formula>
      <formula>75</formula>
    </cfRule>
    <cfRule type="cellIs" dxfId="0" priority="4" operator="greaterThan">
      <formula>75</formula>
    </cfRule>
  </conditionalFormatting>
  <dataValidations count="3">
    <dataValidation type="whole" operator="lessThanOrEqual" allowBlank="1" showInputMessage="1" showErrorMessage="1" sqref="C8:M8">
      <formula1>C11</formula1>
    </dataValidation>
    <dataValidation type="whole" operator="lessThanOrEqual" allowBlank="1" showInputMessage="1" showErrorMessage="1" sqref="C9:E10 F9 L9 H9 G9:G10 J9 I9:I10 K9:K10 M9:M10">
      <formula1>C11</formula1>
    </dataValidation>
    <dataValidation operator="lessThanOrEqual" allowBlank="1" showInputMessage="1" showErrorMessage="1" sqref="F10 J10 H10 L10"/>
  </dataValidations>
  <pageMargins left="0.7" right="0.7" top="0.75" bottom="0.75" header="0.3" footer="0.3"/>
  <pageSetup paperSize="9" scale="6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Sheet1!Obszar_wydruku</vt:lpstr>
    </vt:vector>
  </TitlesOfParts>
  <Company>MED-EL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Polak</dc:creator>
  <cp:lastModifiedBy>Olga Wanatowska</cp:lastModifiedBy>
  <cp:lastPrinted>2012-11-16T08:23:32Z</cp:lastPrinted>
  <dcterms:created xsi:type="dcterms:W3CDTF">2012-10-14T11:57:27Z</dcterms:created>
  <dcterms:modified xsi:type="dcterms:W3CDTF">2014-01-14T09:38:13Z</dcterms:modified>
</cp:coreProperties>
</file>